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0\partage\1-TARIFS\"/>
    </mc:Choice>
  </mc:AlternateContent>
  <xr:revisionPtr revIDLastSave="0" documentId="8_{D790FF81-4C24-415F-8078-D3B8BF88C716}" xr6:coauthVersionLast="47" xr6:coauthVersionMax="47" xr10:uidLastSave="{00000000-0000-0000-0000-000000000000}"/>
  <bookViews>
    <workbookView xWindow="-120" yWindow="-120" windowWidth="29040" windowHeight="15840" xr2:uid="{00F54F6B-1F7E-4FDB-BFAA-78DCBC0DDE2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" l="1"/>
  <c r="E39" i="1"/>
  <c r="E34" i="1"/>
  <c r="D34" i="1" s="1"/>
  <c r="D29" i="1"/>
  <c r="E29" i="1"/>
  <c r="E22" i="1"/>
  <c r="D22" i="1" s="1"/>
  <c r="E17" i="1"/>
  <c r="D17" i="1" s="1"/>
  <c r="H17" i="1"/>
  <c r="G17" i="1" s="1"/>
  <c r="H12" i="1"/>
  <c r="G12" i="1" s="1"/>
  <c r="H7" i="1"/>
  <c r="G7" i="1" s="1"/>
  <c r="E7" i="1"/>
  <c r="D7" i="1" s="1"/>
  <c r="H42" i="1"/>
  <c r="G42" i="1" s="1"/>
  <c r="H37" i="1"/>
  <c r="G37" i="1" s="1"/>
  <c r="H32" i="1"/>
  <c r="G32" i="1" s="1"/>
  <c r="H27" i="1"/>
  <c r="G27" i="1" s="1"/>
  <c r="E12" i="1"/>
  <c r="D12" i="1" s="1"/>
</calcChain>
</file>

<file path=xl/sharedStrings.xml><?xml version="1.0" encoding="utf-8"?>
<sst xmlns="http://schemas.openxmlformats.org/spreadsheetml/2006/main" count="50" uniqueCount="28">
  <si>
    <t>Nombre de module</t>
  </si>
  <si>
    <t>Ma surface (m²)</t>
  </si>
  <si>
    <t>Nombre de dalle 40x40</t>
  </si>
  <si>
    <t>FORMAT OPUS ROMAIN (OP4)</t>
  </si>
  <si>
    <t>FORMAT 60x40cm</t>
  </si>
  <si>
    <t>FORMAT 40x40cm</t>
  </si>
  <si>
    <t>Ma longueur (ml)</t>
  </si>
  <si>
    <t>Nombre de margelle</t>
  </si>
  <si>
    <t>FORMAT 20x40cm</t>
  </si>
  <si>
    <t>FORMAT 20x20cm</t>
  </si>
  <si>
    <t>FORMAT 60x60cm</t>
  </si>
  <si>
    <t>METRE LINEAIRE MARGELLE 61x33cm</t>
  </si>
  <si>
    <t>METRE LINEAIRE MARGELLE 60x30cm</t>
  </si>
  <si>
    <t>METRE LINEAIRE MARGELLE 61x30,5cm</t>
  </si>
  <si>
    <t>FORMAT BIG OPUS</t>
  </si>
  <si>
    <t>JE CALCUL MA SURFACE</t>
  </si>
  <si>
    <t>Comment ça fonctionne ?</t>
  </si>
  <si>
    <t>DALLAGES</t>
  </si>
  <si>
    <t>MARGELLES</t>
  </si>
  <si>
    <t>CONSOMMABLES</t>
  </si>
  <si>
    <t>Nombre de sac (selon moyenne)</t>
  </si>
  <si>
    <t>COLLE 25kg (pour dallage)</t>
  </si>
  <si>
    <t>JOINT 25kg (pour dallage)</t>
  </si>
  <si>
    <r>
      <t xml:space="preserve">COLLE 25kg (pour </t>
    </r>
    <r>
      <rPr>
        <b/>
        <sz val="11"/>
        <color rgb="FFFF0000"/>
        <rFont val="Calibri"/>
        <family val="2"/>
        <scheme val="minor"/>
      </rPr>
      <t>pavage</t>
    </r>
    <r>
      <rPr>
        <b/>
        <sz val="11"/>
        <color theme="1"/>
        <rFont val="Calibri"/>
        <family val="2"/>
        <scheme val="minor"/>
      </rPr>
      <t>)</t>
    </r>
  </si>
  <si>
    <r>
      <t xml:space="preserve">JOINT 25kg (pour </t>
    </r>
    <r>
      <rPr>
        <b/>
        <sz val="11"/>
        <color rgb="FFFF0000"/>
        <rFont val="Calibri"/>
        <family val="2"/>
        <scheme val="minor"/>
      </rPr>
      <t>pavage</t>
    </r>
    <r>
      <rPr>
        <b/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</si>
  <si>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Le nombre de pièce ou module dont j'ai besoin s'affiche dans la case grise.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</si>
  <si>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Je saisi ma surface en m² ou ml </t>
    </r>
    <r>
      <rPr>
        <sz val="10"/>
        <color theme="1"/>
        <rFont val="Calibri"/>
        <family val="2"/>
        <scheme val="minor"/>
      </rPr>
      <t>(selon l'indication)</t>
    </r>
    <r>
      <rPr>
        <sz val="11"/>
        <color theme="1"/>
        <rFont val="Calibri"/>
        <family val="2"/>
        <scheme val="minor"/>
      </rPr>
      <t xml:space="preserve"> dans la case verte</t>
    </r>
  </si>
  <si>
    <r>
      <rPr>
        <b/>
        <sz val="11"/>
        <color theme="1"/>
        <rFont val="Calibri"/>
        <family val="2"/>
        <scheme val="minor"/>
      </rPr>
      <t xml:space="preserve">1. </t>
    </r>
    <r>
      <rPr>
        <sz val="11"/>
        <color theme="1"/>
        <rFont val="Calibri"/>
        <family val="2"/>
        <scheme val="minor"/>
      </rPr>
      <t>Je trouve mon format de pose parmis
la liste ci-contre.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</si>
</sst>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slantDashDot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slantDashDot">
        <color rgb="FFFF0000"/>
      </top>
      <bottom/>
      <diagonal/>
    </border>
    <border>
      <left style="slantDashDot">
        <color rgb="FFFF0000"/>
      </left>
      <right style="thin">
        <color indexed="64"/>
      </right>
      <top style="thin">
        <color indexed="64"/>
      </top>
      <bottom/>
      <diagonal/>
    </border>
    <border>
      <left style="slantDashDot">
        <color rgb="FFFF0000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slantDashDot">
        <color rgb="FFFF0000"/>
      </right>
      <top/>
      <bottom/>
      <diagonal/>
    </border>
    <border>
      <left style="slantDashDot">
        <color rgb="FFFF0000"/>
      </left>
      <right style="thin">
        <color indexed="64"/>
      </right>
      <top style="slantDashDot">
        <color rgb="FFFF0000"/>
      </top>
      <bottom style="thin">
        <color theme="1"/>
      </bottom>
      <diagonal/>
    </border>
    <border>
      <left style="slantDashDot">
        <color rgb="FFFF0000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slantDashDot">
        <color rgb="FFFF0000"/>
      </right>
      <top style="slantDashDot">
        <color rgb="FFFF0000"/>
      </top>
      <bottom style="thin">
        <color theme="1"/>
      </bottom>
      <diagonal/>
    </border>
    <border>
      <left style="slantDashDot">
        <color rgb="FFFF0000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slantDashDot">
        <color rgb="FFFF0000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slantDashDot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rgb="FFFF0000"/>
      </right>
      <top style="thin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/>
    <xf numFmtId="0" fontId="0" fillId="2" borderId="0" xfId="0" applyFill="1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4" xfId="0" applyFont="1" applyFill="1" applyBorder="1" applyProtection="1">
      <protection hidden="1"/>
    </xf>
    <xf numFmtId="0" fontId="2" fillId="2" borderId="0" xfId="0" applyFont="1" applyFill="1" applyProtection="1">
      <protection hidden="1"/>
    </xf>
    <xf numFmtId="0" fontId="0" fillId="2" borderId="26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16" xfId="0" applyFill="1" applyBorder="1" applyProtection="1">
      <protection hidden="1"/>
    </xf>
    <xf numFmtId="0" fontId="0" fillId="0" borderId="14" xfId="0" applyBorder="1" applyProtection="1">
      <protection hidden="1"/>
    </xf>
    <xf numFmtId="2" fontId="0" fillId="4" borderId="17" xfId="0" applyNumberFormat="1" applyFill="1" applyBorder="1" applyProtection="1">
      <protection hidden="1"/>
    </xf>
    <xf numFmtId="2" fontId="2" fillId="2" borderId="0" xfId="0" applyNumberFormat="1" applyFont="1" applyFill="1" applyProtection="1">
      <protection hidden="1"/>
    </xf>
    <xf numFmtId="0" fontId="0" fillId="4" borderId="17" xfId="0" applyFill="1" applyBorder="1" applyProtection="1">
      <protection hidden="1"/>
    </xf>
    <xf numFmtId="0" fontId="0" fillId="2" borderId="30" xfId="0" applyFill="1" applyBorder="1" applyProtection="1">
      <protection hidden="1"/>
    </xf>
    <xf numFmtId="0" fontId="0" fillId="2" borderId="31" xfId="0" applyFill="1" applyBorder="1" applyProtection="1">
      <protection hidden="1"/>
    </xf>
    <xf numFmtId="0" fontId="0" fillId="2" borderId="23" xfId="0" applyFill="1" applyBorder="1" applyAlignment="1" applyProtection="1">
      <alignment vertical="center"/>
      <protection hidden="1"/>
    </xf>
    <xf numFmtId="0" fontId="2" fillId="2" borderId="4" xfId="0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0" borderId="6" xfId="0" applyBorder="1" applyProtection="1">
      <protection hidden="1"/>
    </xf>
    <xf numFmtId="0" fontId="0" fillId="2" borderId="7" xfId="0" applyFill="1" applyBorder="1" applyProtection="1">
      <protection hidden="1"/>
    </xf>
    <xf numFmtId="0" fontId="0" fillId="0" borderId="7" xfId="0" applyBorder="1" applyProtection="1">
      <protection hidden="1"/>
    </xf>
    <xf numFmtId="0" fontId="0" fillId="2" borderId="8" xfId="0" applyFill="1" applyBorder="1" applyProtection="1">
      <protection hidden="1"/>
    </xf>
    <xf numFmtId="0" fontId="0" fillId="6" borderId="15" xfId="0" applyFill="1" applyBorder="1" applyProtection="1">
      <protection locked="0"/>
    </xf>
    <xf numFmtId="0" fontId="0" fillId="8" borderId="0" xfId="0" applyFill="1" applyProtection="1">
      <protection hidden="1"/>
    </xf>
    <xf numFmtId="0" fontId="0" fillId="8" borderId="0" xfId="0" applyFill="1"/>
    <xf numFmtId="0" fontId="1" fillId="3" borderId="19" xfId="0" applyFont="1" applyFill="1" applyBorder="1" applyAlignment="1" applyProtection="1">
      <alignment horizontal="center"/>
      <protection hidden="1"/>
    </xf>
    <xf numFmtId="0" fontId="1" fillId="3" borderId="20" xfId="0" applyFont="1" applyFill="1" applyBorder="1" applyAlignment="1" applyProtection="1">
      <alignment horizontal="center"/>
      <protection hidden="1"/>
    </xf>
    <xf numFmtId="0" fontId="4" fillId="5" borderId="9" xfId="0" applyFont="1" applyFill="1" applyBorder="1" applyAlignment="1" applyProtection="1">
      <alignment horizontal="center" vertical="center"/>
      <protection hidden="1"/>
    </xf>
    <xf numFmtId="0" fontId="4" fillId="5" borderId="11" xfId="0" applyFont="1" applyFill="1" applyBorder="1" applyAlignment="1" applyProtection="1">
      <alignment horizontal="center" vertical="center"/>
      <protection hidden="1"/>
    </xf>
    <xf numFmtId="0" fontId="0" fillId="7" borderId="25" xfId="0" applyFill="1" applyBorder="1" applyAlignment="1" applyProtection="1">
      <alignment horizontal="center" vertical="center" wrapText="1"/>
      <protection hidden="1"/>
    </xf>
    <xf numFmtId="0" fontId="0" fillId="7" borderId="32" xfId="0" applyFill="1" applyBorder="1" applyAlignment="1" applyProtection="1">
      <alignment horizontal="center" vertical="center"/>
      <protection hidden="1"/>
    </xf>
    <xf numFmtId="0" fontId="0" fillId="7" borderId="22" xfId="0" applyFill="1" applyBorder="1" applyAlignment="1" applyProtection="1">
      <alignment horizontal="center" vertical="center"/>
      <protection hidden="1"/>
    </xf>
    <xf numFmtId="0" fontId="0" fillId="7" borderId="33" xfId="0" applyFill="1" applyBorder="1" applyAlignment="1" applyProtection="1">
      <alignment horizontal="center" vertical="center"/>
      <protection hidden="1"/>
    </xf>
    <xf numFmtId="0" fontId="0" fillId="7" borderId="22" xfId="0" applyFill="1" applyBorder="1" applyAlignment="1" applyProtection="1">
      <alignment horizontal="center" vertical="center" wrapText="1"/>
      <protection hidden="1"/>
    </xf>
    <xf numFmtId="0" fontId="0" fillId="7" borderId="21" xfId="0" applyFill="1" applyBorder="1" applyAlignment="1" applyProtection="1">
      <alignment horizontal="center" vertical="center"/>
      <protection hidden="1"/>
    </xf>
    <xf numFmtId="0" fontId="0" fillId="7" borderId="24" xfId="0" applyFill="1" applyBorder="1" applyAlignment="1" applyProtection="1">
      <alignment horizontal="center" vertical="center"/>
      <protection hidden="1"/>
    </xf>
    <xf numFmtId="0" fontId="0" fillId="7" borderId="18" xfId="0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5" fillId="5" borderId="9" xfId="0" applyFont="1" applyFill="1" applyBorder="1" applyAlignment="1" applyProtection="1">
      <alignment horizontal="center" vertical="center"/>
      <protection hidden="1"/>
    </xf>
    <xf numFmtId="0" fontId="5" fillId="5" borderId="10" xfId="0" applyFont="1" applyFill="1" applyBorder="1" applyAlignment="1" applyProtection="1">
      <alignment horizontal="center" vertical="center"/>
      <protection hidden="1"/>
    </xf>
    <xf numFmtId="0" fontId="5" fillId="5" borderId="11" xfId="0" applyFont="1" applyFill="1" applyBorder="1" applyAlignment="1" applyProtection="1">
      <alignment horizontal="center" vertical="center"/>
      <protection hidden="1"/>
    </xf>
    <xf numFmtId="0" fontId="3" fillId="8" borderId="9" xfId="0" applyFont="1" applyFill="1" applyBorder="1" applyAlignment="1" applyProtection="1">
      <alignment horizontal="center" vertical="center"/>
      <protection hidden="1"/>
    </xf>
    <xf numFmtId="0" fontId="3" fillId="8" borderId="10" xfId="0" applyFont="1" applyFill="1" applyBorder="1" applyAlignment="1" applyProtection="1">
      <alignment horizontal="center" vertical="center"/>
      <protection hidden="1"/>
    </xf>
    <xf numFmtId="0" fontId="3" fillId="8" borderId="11" xfId="0" applyFont="1" applyFill="1" applyBorder="1" applyAlignment="1" applyProtection="1">
      <alignment horizontal="center" vertical="center"/>
      <protection hidden="1"/>
    </xf>
    <xf numFmtId="0" fontId="1" fillId="3" borderId="12" xfId="0" applyFont="1" applyFill="1" applyBorder="1" applyAlignment="1" applyProtection="1">
      <alignment horizontal="center"/>
      <protection hidden="1"/>
    </xf>
    <xf numFmtId="0" fontId="1" fillId="3" borderId="13" xfId="0" applyFont="1" applyFill="1" applyBorder="1" applyAlignment="1" applyProtection="1">
      <alignment horizontal="center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center"/>
      <protection hidden="1"/>
    </xf>
    <xf numFmtId="0" fontId="0" fillId="7" borderId="28" xfId="0" applyFill="1" applyBorder="1" applyAlignment="1" applyProtection="1">
      <alignment horizontal="center" vertical="center"/>
      <protection hidden="1"/>
    </xf>
    <xf numFmtId="0" fontId="0" fillId="7" borderId="34" xfId="0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158488</xdr:colOff>
      <xdr:row>0</xdr:row>
      <xdr:rowOff>0</xdr:rowOff>
    </xdr:from>
    <xdr:to>
      <xdr:col>2</xdr:col>
      <xdr:colOff>439511</xdr:colOff>
      <xdr:row>1</xdr:row>
      <xdr:rowOff>67700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1E97C30-572A-0F78-A876-8E7B58A815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22005" b="74198" l="25987" r="75987">
                      <a14:foregroundMark x1="29930" y1="64063" x2="29930" y2="64063"/>
                      <a14:foregroundMark x1="34339" y1="66016" x2="34339" y2="66016"/>
                      <a14:foregroundMark x1="36659" y1="65234" x2="36659" y2="65234"/>
                      <a14:foregroundMark x1="38979" y1="67188" x2="38979" y2="67188"/>
                      <a14:foregroundMark x1="41995" y1="64844" x2="41995" y2="64844"/>
                      <a14:foregroundMark x1="44780" y1="66797" x2="44780" y2="66797"/>
                      <a14:foregroundMark x1="44780" y1="61328" x2="44780" y2="61328"/>
                      <a14:foregroundMark x1="39907" y1="60938" x2="39907" y2="60938"/>
                      <a14:foregroundMark x1="46636" y1="66797" x2="46636" y2="66797"/>
                      <a14:foregroundMark x1="50348" y1="67188" x2="50348" y2="67188"/>
                      <a14:foregroundMark x1="53132" y1="66797" x2="53132" y2="66797"/>
                      <a14:foregroundMark x1="55452" y1="61328" x2="55452" y2="61328"/>
                      <a14:foregroundMark x1="57077" y1="65625" x2="57077" y2="65625"/>
                      <a14:foregroundMark x1="62877" y1="65625" x2="62877" y2="65625"/>
                      <a14:foregroundMark x1="66821" y1="65625" x2="66821" y2="65625"/>
                      <a14:foregroundMark x1="70766" y1="67578" x2="70766" y2="67578"/>
                      <a14:foregroundMark x1="54524" y1="36719" x2="54524" y2="36719"/>
                      <a14:foregroundMark x1="46636" y1="47656" x2="46636" y2="47656"/>
                      <a14:foregroundMark x1="49188" y1="49609" x2="49188" y2="49609"/>
                      <a14:foregroundMark x1="41763" y1="42578" x2="41763" y2="42578"/>
                      <a14:foregroundMark x1="56613" y1="48828" x2="56613" y2="48828"/>
                      <a14:foregroundMark x1="40371" y1="37109" x2="40371" y2="37109"/>
                      <a14:foregroundMark x1="40139" y1="29297" x2="40139" y2="29297"/>
                      <a14:foregroundMark x1="40603" y1="28516" x2="40603" y2="28516"/>
                      <a14:foregroundMark x1="41763" y1="26953" x2="41763" y2="26953"/>
                      <a14:foregroundMark x1="42691" y1="26563" x2="42691" y2="26563"/>
                      <a14:foregroundMark x1="43155" y1="26563" x2="43155" y2="26563"/>
                      <a14:foregroundMark x1="43619" y1="26172" x2="43619" y2="26172"/>
                      <a14:foregroundMark x1="44548" y1="37109" x2="44548" y2="37109"/>
                      <a14:foregroundMark x1="48028" y1="64063" x2="48028" y2="64063"/>
                      <a14:foregroundMark x1="64269" y1="64453" x2="64269" y2="64453"/>
                      <a14:foregroundMark x1="64501" y1="67578" x2="64501" y2="67578"/>
                      <a14:foregroundMark x1="59397" y1="63281" x2="59397" y2="63281"/>
                      <a14:backgroundMark x1="41763" y1="35547" x2="41763" y2="35547"/>
                      <a14:backgroundMark x1="47100" y1="44922" x2="47100" y2="44922"/>
                      <a14:backgroundMark x1="51044" y1="47266" x2="51044" y2="47266"/>
                      <a14:backgroundMark x1="53596" y1="47656" x2="53596" y2="47656"/>
                      <a14:backgroundMark x1="51972" y1="47656" x2="51972" y2="47656"/>
                      <a14:backgroundMark x1="49188" y1="47266" x2="49188" y2="47266"/>
                      <a14:backgroundMark x1="43852" y1="26563" x2="43852" y2="26563"/>
                      <a14:backgroundMark x1="42691" y1="26953" x2="42691" y2="26953"/>
                      <a14:backgroundMark x1="43387" y1="26953" x2="43387" y2="26953"/>
                      <a14:backgroundMark x1="43619" y1="26563" x2="43619" y2="26563"/>
                      <a14:backgroundMark x1="45244" y1="43750" x2="45244" y2="43750"/>
                      <a14:backgroundMark x1="35963" y1="65234" x2="35963" y2="65234"/>
                      <a14:backgroundMark x1="39675" y1="64844" x2="39675" y2="64844"/>
                      <a14:backgroundMark x1="41531" y1="66016" x2="41531" y2="66016"/>
                      <a14:backgroundMark x1="41531" y1="64844" x2="41531" y2="64844"/>
                      <a14:backgroundMark x1="47100" y1="64844" x2="47100" y2="64844"/>
                      <a14:backgroundMark x1="63805" y1="66797" x2="63805" y2="6679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737" t="15481" r="17763" b="19278"/>
        <a:stretch/>
      </xdr:blipFill>
      <xdr:spPr>
        <a:xfrm>
          <a:off x="339463" y="0"/>
          <a:ext cx="1500223" cy="944000"/>
        </a:xfrm>
        <a:prstGeom prst="rect">
          <a:avLst/>
        </a:prstGeom>
      </xdr:spPr>
    </xdr:pic>
    <xdr:clientData/>
  </xdr:twoCellAnchor>
  <xdr:twoCellAnchor editAs="oneCell">
    <xdr:from>
      <xdr:col>8</xdr:col>
      <xdr:colOff>1754606</xdr:colOff>
      <xdr:row>0</xdr:row>
      <xdr:rowOff>0</xdr:rowOff>
    </xdr:from>
    <xdr:to>
      <xdr:col>10</xdr:col>
      <xdr:colOff>559254</xdr:colOff>
      <xdr:row>1</xdr:row>
      <xdr:rowOff>67700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899B181-6D5C-417F-9677-B6E05A827F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22005" b="74198" l="25987" r="75987">
                      <a14:foregroundMark x1="29930" y1="64063" x2="29930" y2="64063"/>
                      <a14:foregroundMark x1="34339" y1="66016" x2="34339" y2="66016"/>
                      <a14:foregroundMark x1="36659" y1="65234" x2="36659" y2="65234"/>
                      <a14:foregroundMark x1="38979" y1="67188" x2="38979" y2="67188"/>
                      <a14:foregroundMark x1="41995" y1="64844" x2="41995" y2="64844"/>
                      <a14:foregroundMark x1="44780" y1="66797" x2="44780" y2="66797"/>
                      <a14:foregroundMark x1="44780" y1="61328" x2="44780" y2="61328"/>
                      <a14:foregroundMark x1="39907" y1="60938" x2="39907" y2="60938"/>
                      <a14:foregroundMark x1="46636" y1="66797" x2="46636" y2="66797"/>
                      <a14:foregroundMark x1="50348" y1="67188" x2="50348" y2="67188"/>
                      <a14:foregroundMark x1="53132" y1="66797" x2="53132" y2="66797"/>
                      <a14:foregroundMark x1="55452" y1="61328" x2="55452" y2="61328"/>
                      <a14:foregroundMark x1="57077" y1="65625" x2="57077" y2="65625"/>
                      <a14:foregroundMark x1="62877" y1="65625" x2="62877" y2="65625"/>
                      <a14:foregroundMark x1="66821" y1="65625" x2="66821" y2="65625"/>
                      <a14:foregroundMark x1="70766" y1="67578" x2="70766" y2="67578"/>
                      <a14:foregroundMark x1="54524" y1="36719" x2="54524" y2="36719"/>
                      <a14:foregroundMark x1="46636" y1="47656" x2="46636" y2="47656"/>
                      <a14:foregroundMark x1="49188" y1="49609" x2="49188" y2="49609"/>
                      <a14:foregroundMark x1="41763" y1="42578" x2="41763" y2="42578"/>
                      <a14:foregroundMark x1="56613" y1="48828" x2="56613" y2="48828"/>
                      <a14:foregroundMark x1="40371" y1="37109" x2="40371" y2="37109"/>
                      <a14:foregroundMark x1="40139" y1="29297" x2="40139" y2="29297"/>
                      <a14:foregroundMark x1="40603" y1="28516" x2="40603" y2="28516"/>
                      <a14:foregroundMark x1="41763" y1="26953" x2="41763" y2="26953"/>
                      <a14:foregroundMark x1="42691" y1="26563" x2="42691" y2="26563"/>
                      <a14:foregroundMark x1="43155" y1="26563" x2="43155" y2="26563"/>
                      <a14:foregroundMark x1="43619" y1="26172" x2="43619" y2="26172"/>
                      <a14:foregroundMark x1="44548" y1="37109" x2="44548" y2="37109"/>
                      <a14:foregroundMark x1="48028" y1="64063" x2="48028" y2="64063"/>
                      <a14:foregroundMark x1="64269" y1="64453" x2="64269" y2="64453"/>
                      <a14:foregroundMark x1="64501" y1="67578" x2="64501" y2="67578"/>
                      <a14:foregroundMark x1="59397" y1="63281" x2="59397" y2="63281"/>
                      <a14:backgroundMark x1="41763" y1="35547" x2="41763" y2="35547"/>
                      <a14:backgroundMark x1="47100" y1="44922" x2="47100" y2="44922"/>
                      <a14:backgroundMark x1="51044" y1="47266" x2="51044" y2="47266"/>
                      <a14:backgroundMark x1="53596" y1="47656" x2="53596" y2="47656"/>
                      <a14:backgroundMark x1="51972" y1="47656" x2="51972" y2="47656"/>
                      <a14:backgroundMark x1="49188" y1="47266" x2="49188" y2="47266"/>
                      <a14:backgroundMark x1="43852" y1="26563" x2="43852" y2="26563"/>
                      <a14:backgroundMark x1="42691" y1="26953" x2="42691" y2="26953"/>
                      <a14:backgroundMark x1="43387" y1="26953" x2="43387" y2="26953"/>
                      <a14:backgroundMark x1="43619" y1="26563" x2="43619" y2="26563"/>
                      <a14:backgroundMark x1="45244" y1="43750" x2="45244" y2="43750"/>
                      <a14:backgroundMark x1="35963" y1="65234" x2="35963" y2="65234"/>
                      <a14:backgroundMark x1="39675" y1="64844" x2="39675" y2="64844"/>
                      <a14:backgroundMark x1="41531" y1="66016" x2="41531" y2="66016"/>
                      <a14:backgroundMark x1="41531" y1="64844" x2="41531" y2="64844"/>
                      <a14:backgroundMark x1="47100" y1="64844" x2="47100" y2="64844"/>
                      <a14:backgroundMark x1="63805" y1="66797" x2="63805" y2="6679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737" t="15481" r="17763" b="19278"/>
        <a:stretch/>
      </xdr:blipFill>
      <xdr:spPr>
        <a:xfrm>
          <a:off x="10689056" y="0"/>
          <a:ext cx="1500223" cy="94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3FA05-EF8B-4283-AD02-9932B547B0A8}">
  <dimension ref="A1:P48"/>
  <sheetViews>
    <sheetView tabSelected="1" zoomScaleNormal="100" workbookViewId="0">
      <pane ySplit="1" topLeftCell="A2" activePane="bottomLeft" state="frozen"/>
      <selection pane="bottomLeft" activeCell="D7" sqref="D7"/>
    </sheetView>
  </sheetViews>
  <sheetFormatPr baseColWidth="10" defaultRowHeight="15" x14ac:dyDescent="0.25"/>
  <cols>
    <col min="1" max="1" width="2.7109375" customWidth="1"/>
    <col min="2" max="2" width="18.28515625" customWidth="1"/>
    <col min="3" max="3" width="31.7109375" customWidth="1"/>
    <col min="4" max="4" width="8.7109375" customWidth="1"/>
    <col min="5" max="5" width="25.42578125" customWidth="1"/>
    <col min="6" max="6" width="31.7109375" customWidth="1"/>
    <col min="7" max="7" width="8.7109375" customWidth="1"/>
    <col min="8" max="8" width="6.7109375" customWidth="1"/>
    <col min="9" max="9" width="29" customWidth="1"/>
    <col min="12" max="12" width="3.28515625" customWidth="1"/>
  </cols>
  <sheetData>
    <row r="1" spans="1:16" ht="69" customHeight="1" thickBot="1" x14ac:dyDescent="0.3">
      <c r="A1" s="32"/>
      <c r="B1" s="52" t="s">
        <v>15</v>
      </c>
      <c r="C1" s="53"/>
      <c r="D1" s="53"/>
      <c r="E1" s="53"/>
      <c r="F1" s="53"/>
      <c r="G1" s="53"/>
      <c r="H1" s="53"/>
      <c r="I1" s="53"/>
      <c r="J1" s="53"/>
      <c r="K1" s="54"/>
      <c r="L1" s="32"/>
      <c r="M1" s="1"/>
      <c r="N1" s="1"/>
    </row>
    <row r="2" spans="1:16" ht="15.75" customHeight="1" thickBot="1" x14ac:dyDescent="0.3">
      <c r="A2" s="32"/>
      <c r="B2" s="3"/>
      <c r="C2" s="4"/>
      <c r="D2" s="4"/>
      <c r="E2" s="4"/>
      <c r="F2" s="4"/>
      <c r="G2" s="4"/>
      <c r="H2" s="4"/>
      <c r="I2" s="4"/>
      <c r="J2" s="4"/>
      <c r="K2" s="5"/>
      <c r="L2" s="32"/>
      <c r="M2" s="1"/>
      <c r="N2" s="1"/>
    </row>
    <row r="3" spans="1:16" ht="15.75" customHeight="1" thickBot="1" x14ac:dyDescent="0.3">
      <c r="A3" s="32"/>
      <c r="B3" s="6"/>
      <c r="C3" s="49" t="s">
        <v>17</v>
      </c>
      <c r="D3" s="50"/>
      <c r="E3" s="50"/>
      <c r="F3" s="50"/>
      <c r="G3" s="51"/>
      <c r="H3" s="7"/>
      <c r="I3" s="7"/>
      <c r="J3" s="7"/>
      <c r="K3" s="8"/>
      <c r="L3" s="32"/>
      <c r="M3" s="1"/>
      <c r="N3" s="1"/>
    </row>
    <row r="4" spans="1:16" ht="15.75" thickBot="1" x14ac:dyDescent="0.3">
      <c r="A4" s="32"/>
      <c r="B4" s="9"/>
      <c r="C4" s="7"/>
      <c r="D4" s="7"/>
      <c r="E4" s="10"/>
      <c r="F4" s="7"/>
      <c r="G4" s="7"/>
      <c r="H4" s="11"/>
      <c r="I4" s="57" t="s">
        <v>16</v>
      </c>
      <c r="J4" s="58"/>
      <c r="K4" s="12"/>
      <c r="L4" s="32"/>
      <c r="M4" s="1"/>
      <c r="N4" s="1"/>
      <c r="O4" s="46"/>
      <c r="P4" s="46"/>
    </row>
    <row r="5" spans="1:16" x14ac:dyDescent="0.25">
      <c r="A5" s="32"/>
      <c r="B5" s="13"/>
      <c r="C5" s="55" t="s">
        <v>3</v>
      </c>
      <c r="D5" s="56"/>
      <c r="E5" s="10"/>
      <c r="F5" s="34" t="s">
        <v>14</v>
      </c>
      <c r="G5" s="35"/>
      <c r="H5" s="2"/>
      <c r="I5" s="38" t="s">
        <v>27</v>
      </c>
      <c r="J5" s="39"/>
      <c r="K5" s="20"/>
      <c r="L5" s="33"/>
      <c r="M5" s="1"/>
      <c r="N5" s="1"/>
      <c r="O5" s="24"/>
      <c r="P5" s="24"/>
    </row>
    <row r="6" spans="1:16" x14ac:dyDescent="0.25">
      <c r="A6" s="32"/>
      <c r="B6" s="13"/>
      <c r="C6" s="15" t="s">
        <v>1</v>
      </c>
      <c r="D6" s="31">
        <v>10</v>
      </c>
      <c r="E6" s="10"/>
      <c r="F6" s="15" t="s">
        <v>1</v>
      </c>
      <c r="G6" s="31">
        <v>10</v>
      </c>
      <c r="H6" s="2"/>
      <c r="I6" s="40"/>
      <c r="J6" s="41"/>
      <c r="K6" s="12"/>
      <c r="L6" s="33"/>
      <c r="M6" s="1"/>
      <c r="N6" s="1"/>
      <c r="O6" s="47"/>
      <c r="P6" s="47"/>
    </row>
    <row r="7" spans="1:16" ht="15.75" thickBot="1" x14ac:dyDescent="0.3">
      <c r="A7" s="32"/>
      <c r="B7" s="13"/>
      <c r="C7" s="14" t="s">
        <v>0</v>
      </c>
      <c r="D7" s="16">
        <f>ROUNDUP(E7,0)</f>
        <v>14</v>
      </c>
      <c r="E7" s="17">
        <f>D6/0.75</f>
        <v>13.333333333333334</v>
      </c>
      <c r="F7" s="14" t="s">
        <v>2</v>
      </c>
      <c r="G7" s="18">
        <f>ROUND(H7,0)</f>
        <v>6</v>
      </c>
      <c r="H7" s="10">
        <f>G6/1.63</f>
        <v>6.1349693251533743</v>
      </c>
      <c r="I7" s="59"/>
      <c r="J7" s="60"/>
      <c r="K7" s="12"/>
      <c r="L7" s="33"/>
      <c r="M7" s="1"/>
      <c r="N7" s="1"/>
      <c r="O7" s="25"/>
    </row>
    <row r="8" spans="1:16" x14ac:dyDescent="0.25">
      <c r="A8" s="32"/>
      <c r="B8" s="9"/>
      <c r="C8" s="2"/>
      <c r="D8" s="2"/>
      <c r="E8" s="10"/>
      <c r="F8" s="2"/>
      <c r="G8" s="2"/>
      <c r="H8" s="2"/>
      <c r="I8" s="38" t="s">
        <v>26</v>
      </c>
      <c r="J8" s="39"/>
      <c r="K8" s="12"/>
      <c r="L8" s="33"/>
      <c r="M8" s="1"/>
      <c r="N8" s="1"/>
      <c r="O8" s="25"/>
      <c r="P8" s="25"/>
    </row>
    <row r="9" spans="1:16" ht="15.75" thickBot="1" x14ac:dyDescent="0.3">
      <c r="A9" s="32"/>
      <c r="B9" s="13"/>
      <c r="C9" s="23"/>
      <c r="D9" s="2"/>
      <c r="E9" s="10"/>
      <c r="F9" s="2"/>
      <c r="G9" s="2"/>
      <c r="H9" s="2"/>
      <c r="I9" s="40"/>
      <c r="J9" s="41"/>
      <c r="K9" s="12"/>
      <c r="L9" s="33"/>
      <c r="M9" s="1"/>
      <c r="N9" s="1"/>
      <c r="O9" s="25"/>
      <c r="P9" s="25"/>
    </row>
    <row r="10" spans="1:16" x14ac:dyDescent="0.25">
      <c r="A10" s="32"/>
      <c r="B10" s="13"/>
      <c r="C10" s="34" t="s">
        <v>4</v>
      </c>
      <c r="D10" s="35"/>
      <c r="E10" s="10"/>
      <c r="F10" s="34" t="s">
        <v>10</v>
      </c>
      <c r="G10" s="35"/>
      <c r="H10" s="13"/>
      <c r="I10" s="40"/>
      <c r="J10" s="41"/>
      <c r="K10" s="12"/>
      <c r="L10" s="33"/>
      <c r="M10" s="1"/>
      <c r="N10" s="1"/>
      <c r="O10" s="25"/>
      <c r="P10" s="25"/>
    </row>
    <row r="11" spans="1:16" x14ac:dyDescent="0.25">
      <c r="A11" s="32"/>
      <c r="B11" s="13"/>
      <c r="C11" s="15" t="s">
        <v>1</v>
      </c>
      <c r="D11" s="31">
        <v>10</v>
      </c>
      <c r="E11" s="10"/>
      <c r="F11" s="15" t="s">
        <v>1</v>
      </c>
      <c r="G11" s="31">
        <v>10</v>
      </c>
      <c r="H11" s="2"/>
      <c r="I11" s="42" t="s">
        <v>25</v>
      </c>
      <c r="J11" s="43"/>
      <c r="K11" s="19"/>
      <c r="L11" s="33"/>
      <c r="M11" s="1"/>
      <c r="N11" s="1"/>
      <c r="O11" s="47"/>
      <c r="P11" s="47"/>
    </row>
    <row r="12" spans="1:16" ht="15.75" thickBot="1" x14ac:dyDescent="0.3">
      <c r="A12" s="32"/>
      <c r="B12" s="9"/>
      <c r="C12" s="14" t="s">
        <v>2</v>
      </c>
      <c r="D12" s="18">
        <f>ROUNDUP(E12,0)</f>
        <v>40</v>
      </c>
      <c r="E12" s="10">
        <f>D11/0.25</f>
        <v>40</v>
      </c>
      <c r="F12" s="14" t="s">
        <v>2</v>
      </c>
      <c r="G12" s="18">
        <f>ROUNDUP(H12,0)</f>
        <v>28</v>
      </c>
      <c r="H12" s="22">
        <f>G11/0.36</f>
        <v>27.777777777777779</v>
      </c>
      <c r="I12" s="40"/>
      <c r="J12" s="43"/>
      <c r="K12" s="19"/>
      <c r="L12" s="33"/>
      <c r="M12" s="1"/>
      <c r="N12" s="1"/>
      <c r="O12" s="25"/>
    </row>
    <row r="13" spans="1:16" ht="15.75" thickBot="1" x14ac:dyDescent="0.3">
      <c r="A13" s="32"/>
      <c r="B13" s="13"/>
      <c r="C13" s="23"/>
      <c r="D13" s="2"/>
      <c r="E13" s="10"/>
      <c r="F13" s="2"/>
      <c r="G13" s="2"/>
      <c r="H13" s="2"/>
      <c r="I13" s="44"/>
      <c r="J13" s="45"/>
      <c r="K13" s="19"/>
      <c r="L13" s="33"/>
      <c r="M13" s="1"/>
      <c r="N13" s="1"/>
      <c r="O13" s="25"/>
      <c r="P13" s="25"/>
    </row>
    <row r="14" spans="1:16" ht="15.75" thickBot="1" x14ac:dyDescent="0.3">
      <c r="A14" s="32"/>
      <c r="B14" s="13"/>
      <c r="C14" s="2"/>
      <c r="D14" s="2"/>
      <c r="E14" s="10"/>
      <c r="F14" s="2"/>
      <c r="G14" s="2"/>
      <c r="H14" s="2"/>
      <c r="I14" s="21"/>
      <c r="J14" s="21"/>
      <c r="K14" s="12"/>
      <c r="L14" s="33"/>
      <c r="M14" s="1"/>
      <c r="N14" s="1"/>
      <c r="O14" s="25"/>
      <c r="P14" s="25"/>
    </row>
    <row r="15" spans="1:16" x14ac:dyDescent="0.25">
      <c r="A15" s="33"/>
      <c r="B15" s="13"/>
      <c r="C15" s="34" t="s">
        <v>5</v>
      </c>
      <c r="D15" s="35"/>
      <c r="E15" s="10"/>
      <c r="F15" s="34" t="s">
        <v>8</v>
      </c>
      <c r="G15" s="35"/>
      <c r="H15" s="2"/>
      <c r="I15" s="26"/>
      <c r="J15" s="26"/>
      <c r="K15" s="12"/>
      <c r="L15" s="33"/>
      <c r="M15" s="1"/>
      <c r="N15" s="1"/>
      <c r="O15" s="25"/>
      <c r="P15" s="25"/>
    </row>
    <row r="16" spans="1:16" x14ac:dyDescent="0.25">
      <c r="A16" s="33"/>
      <c r="B16" s="13"/>
      <c r="C16" s="15" t="s">
        <v>1</v>
      </c>
      <c r="D16" s="31">
        <v>10</v>
      </c>
      <c r="E16" s="10"/>
      <c r="F16" s="15" t="s">
        <v>1</v>
      </c>
      <c r="G16" s="31">
        <v>10</v>
      </c>
      <c r="H16" s="2"/>
      <c r="I16" s="26"/>
      <c r="J16" s="26"/>
      <c r="K16" s="12"/>
      <c r="L16" s="33"/>
      <c r="M16" s="1"/>
      <c r="N16" s="1"/>
      <c r="O16" s="48"/>
      <c r="P16" s="48"/>
    </row>
    <row r="17" spans="1:14" ht="15.75" thickBot="1" x14ac:dyDescent="0.3">
      <c r="A17" s="33"/>
      <c r="B17" s="9"/>
      <c r="C17" s="14" t="s">
        <v>2</v>
      </c>
      <c r="D17" s="18">
        <f>ROUNDUP(E17,0)</f>
        <v>63</v>
      </c>
      <c r="E17" s="10">
        <f>D16/0.16</f>
        <v>62.5</v>
      </c>
      <c r="F17" s="14" t="s">
        <v>2</v>
      </c>
      <c r="G17" s="18">
        <f>ROUNDUP(H17,0)</f>
        <v>125</v>
      </c>
      <c r="H17" s="10">
        <f>G16/0.08</f>
        <v>125</v>
      </c>
      <c r="I17" s="2"/>
      <c r="J17" s="2"/>
      <c r="K17" s="12"/>
      <c r="L17" s="33"/>
      <c r="M17" s="1"/>
      <c r="N17" s="1"/>
    </row>
    <row r="18" spans="1:14" x14ac:dyDescent="0.25">
      <c r="A18" s="33"/>
      <c r="B18" s="13"/>
      <c r="C18" s="23"/>
      <c r="D18" s="2"/>
      <c r="E18" s="10"/>
      <c r="F18" s="2"/>
      <c r="G18" s="2"/>
      <c r="H18" s="2"/>
      <c r="I18" s="2"/>
      <c r="J18" s="2"/>
      <c r="K18" s="12"/>
      <c r="L18" s="33"/>
      <c r="M18" s="1"/>
      <c r="N18" s="1"/>
    </row>
    <row r="19" spans="1:14" ht="15.75" thickBot="1" x14ac:dyDescent="0.3">
      <c r="A19" s="33"/>
      <c r="B19" s="13"/>
      <c r="C19" s="2"/>
      <c r="D19" s="2"/>
      <c r="E19" s="10"/>
      <c r="F19" s="2"/>
      <c r="G19" s="2"/>
      <c r="H19" s="2"/>
      <c r="I19" s="2"/>
      <c r="J19" s="2"/>
      <c r="K19" s="12"/>
      <c r="L19" s="33"/>
      <c r="M19" s="1"/>
      <c r="N19" s="1"/>
    </row>
    <row r="20" spans="1:14" x14ac:dyDescent="0.25">
      <c r="A20" s="33"/>
      <c r="B20" s="13"/>
      <c r="C20" s="34" t="s">
        <v>9</v>
      </c>
      <c r="D20" s="35"/>
      <c r="E20" s="10"/>
      <c r="F20" s="46"/>
      <c r="G20" s="46"/>
      <c r="H20" s="2"/>
      <c r="I20" s="2"/>
      <c r="J20" s="2"/>
      <c r="K20" s="12"/>
      <c r="L20" s="33"/>
      <c r="M20" s="1"/>
      <c r="N20" s="1"/>
    </row>
    <row r="21" spans="1:14" x14ac:dyDescent="0.25">
      <c r="A21" s="33"/>
      <c r="B21" s="13"/>
      <c r="C21" s="15" t="s">
        <v>1</v>
      </c>
      <c r="D21" s="31">
        <v>10</v>
      </c>
      <c r="E21" s="10"/>
      <c r="F21" s="2"/>
      <c r="G21" s="2"/>
      <c r="H21" s="2"/>
      <c r="I21" s="2"/>
      <c r="J21" s="2"/>
      <c r="K21" s="12"/>
      <c r="L21" s="33"/>
      <c r="M21" s="1"/>
      <c r="N21" s="1"/>
    </row>
    <row r="22" spans="1:14" ht="15.75" thickBot="1" x14ac:dyDescent="0.3">
      <c r="A22" s="33"/>
      <c r="B22" s="9"/>
      <c r="C22" s="14" t="s">
        <v>2</v>
      </c>
      <c r="D22" s="18">
        <f>ROUNDUP(E22,0)</f>
        <v>250</v>
      </c>
      <c r="E22" s="10">
        <f>D21/0.04</f>
        <v>250</v>
      </c>
      <c r="F22" s="2"/>
      <c r="G22" s="2"/>
      <c r="H22" s="2"/>
      <c r="I22" s="2"/>
      <c r="J22" s="2"/>
      <c r="K22" s="12"/>
      <c r="L22" s="33"/>
      <c r="M22" s="1"/>
      <c r="N22" s="1"/>
    </row>
    <row r="23" spans="1:14" ht="15.75" thickBot="1" x14ac:dyDescent="0.3">
      <c r="A23" s="33"/>
      <c r="B23" s="13"/>
      <c r="C23" s="2"/>
      <c r="D23" s="25"/>
      <c r="E23" s="10"/>
      <c r="F23" s="36" t="s">
        <v>19</v>
      </c>
      <c r="G23" s="37"/>
      <c r="H23" s="2"/>
      <c r="I23" s="2"/>
      <c r="J23" s="2"/>
      <c r="K23" s="12"/>
      <c r="L23" s="33"/>
      <c r="M23" s="1"/>
      <c r="N23" s="1"/>
    </row>
    <row r="24" spans="1:14" ht="15.75" thickBot="1" x14ac:dyDescent="0.3">
      <c r="A24" s="33"/>
      <c r="B24" s="13"/>
      <c r="C24" s="23"/>
      <c r="D24" s="2"/>
      <c r="E24" s="10"/>
      <c r="F24" s="2"/>
      <c r="G24" s="2"/>
      <c r="H24" s="2"/>
      <c r="I24" s="2"/>
      <c r="J24" s="2"/>
      <c r="K24" s="12"/>
      <c r="L24" s="33"/>
      <c r="M24" s="1"/>
      <c r="N24" s="1"/>
    </row>
    <row r="25" spans="1:14" ht="15.75" thickBot="1" x14ac:dyDescent="0.3">
      <c r="A25" s="33"/>
      <c r="B25" s="13"/>
      <c r="C25" s="36" t="s">
        <v>18</v>
      </c>
      <c r="D25" s="37"/>
      <c r="E25" s="10"/>
      <c r="F25" s="34" t="s">
        <v>21</v>
      </c>
      <c r="G25" s="35"/>
      <c r="H25" s="2"/>
      <c r="I25" s="2"/>
      <c r="J25" s="2"/>
      <c r="K25" s="12"/>
      <c r="L25" s="33"/>
      <c r="M25" s="1"/>
      <c r="N25" s="1"/>
    </row>
    <row r="26" spans="1:14" ht="15.75" thickBot="1" x14ac:dyDescent="0.3">
      <c r="A26" s="33"/>
      <c r="B26" s="13"/>
      <c r="C26" s="2"/>
      <c r="D26" s="2"/>
      <c r="E26" s="10"/>
      <c r="F26" s="15" t="s">
        <v>1</v>
      </c>
      <c r="G26" s="31">
        <v>10</v>
      </c>
      <c r="H26" s="2"/>
      <c r="I26" s="2"/>
      <c r="J26" s="2"/>
      <c r="K26" s="12"/>
      <c r="L26" s="33"/>
      <c r="M26" s="1"/>
      <c r="N26" s="1"/>
    </row>
    <row r="27" spans="1:14" ht="15.75" thickBot="1" x14ac:dyDescent="0.3">
      <c r="A27" s="33"/>
      <c r="B27" s="9"/>
      <c r="C27" s="61" t="s">
        <v>12</v>
      </c>
      <c r="D27" s="62"/>
      <c r="E27" s="10"/>
      <c r="F27" s="14" t="s">
        <v>20</v>
      </c>
      <c r="G27" s="18">
        <f>ROUNDUP(H27,0)</f>
        <v>2</v>
      </c>
      <c r="H27" s="10">
        <f>G26/5</f>
        <v>2</v>
      </c>
      <c r="I27" s="2"/>
      <c r="J27" s="2"/>
      <c r="K27" s="12"/>
      <c r="L27" s="33"/>
      <c r="M27" s="1"/>
      <c r="N27" s="1"/>
    </row>
    <row r="28" spans="1:14" x14ac:dyDescent="0.25">
      <c r="A28" s="33"/>
      <c r="B28" s="13"/>
      <c r="C28" s="15" t="s">
        <v>6</v>
      </c>
      <c r="D28" s="31">
        <v>10</v>
      </c>
      <c r="E28" s="10"/>
      <c r="F28" s="2"/>
      <c r="G28" s="2"/>
      <c r="H28" s="2"/>
      <c r="I28" s="2"/>
      <c r="J28" s="2"/>
      <c r="K28" s="12"/>
      <c r="L28" s="33"/>
      <c r="M28" s="1"/>
      <c r="N28" s="1"/>
    </row>
    <row r="29" spans="1:14" ht="15.75" thickBot="1" x14ac:dyDescent="0.3">
      <c r="A29" s="33"/>
      <c r="B29" s="13"/>
      <c r="C29" s="14" t="s">
        <v>7</v>
      </c>
      <c r="D29" s="18">
        <f>ROUNDUP(E29,0)</f>
        <v>17</v>
      </c>
      <c r="E29" s="10">
        <f>D28/0.6</f>
        <v>16.666666666666668</v>
      </c>
      <c r="F29" s="2"/>
      <c r="G29" s="2"/>
      <c r="H29" s="2"/>
      <c r="I29" s="2"/>
      <c r="J29" s="2"/>
      <c r="K29" s="12"/>
      <c r="L29" s="33"/>
      <c r="M29" s="1"/>
      <c r="N29" s="1"/>
    </row>
    <row r="30" spans="1:14" x14ac:dyDescent="0.25">
      <c r="A30" s="33"/>
      <c r="B30" s="13"/>
      <c r="C30" s="2"/>
      <c r="D30" s="2"/>
      <c r="E30" s="10"/>
      <c r="F30" s="34" t="s">
        <v>23</v>
      </c>
      <c r="G30" s="35"/>
      <c r="H30" s="2"/>
      <c r="I30" s="2"/>
      <c r="J30" s="2"/>
      <c r="K30" s="12"/>
      <c r="L30" s="33"/>
      <c r="M30" s="1"/>
      <c r="N30" s="1"/>
    </row>
    <row r="31" spans="1:14" ht="15.75" thickBot="1" x14ac:dyDescent="0.3">
      <c r="A31" s="33"/>
      <c r="B31" s="13"/>
      <c r="C31" s="2"/>
      <c r="D31" s="2"/>
      <c r="E31" s="10"/>
      <c r="F31" s="15" t="s">
        <v>1</v>
      </c>
      <c r="G31" s="31">
        <v>10</v>
      </c>
      <c r="H31" s="2"/>
      <c r="I31" s="2"/>
      <c r="J31" s="2"/>
      <c r="K31" s="12"/>
      <c r="L31" s="33"/>
      <c r="M31" s="1"/>
      <c r="N31" s="1"/>
    </row>
    <row r="32" spans="1:14" ht="15.75" thickBot="1" x14ac:dyDescent="0.3">
      <c r="A32" s="33"/>
      <c r="B32" s="9"/>
      <c r="C32" s="34" t="s">
        <v>11</v>
      </c>
      <c r="D32" s="35"/>
      <c r="E32" s="10"/>
      <c r="F32" s="14" t="s">
        <v>20</v>
      </c>
      <c r="G32" s="18">
        <f>ROUNDUP(H32,0)</f>
        <v>4</v>
      </c>
      <c r="H32" s="10">
        <f>G31/3</f>
        <v>3.3333333333333335</v>
      </c>
      <c r="I32" s="2"/>
      <c r="J32" s="2"/>
      <c r="K32" s="12"/>
      <c r="L32" s="33"/>
      <c r="M32" s="1"/>
      <c r="N32" s="1"/>
    </row>
    <row r="33" spans="1:14" x14ac:dyDescent="0.25">
      <c r="A33" s="33"/>
      <c r="B33" s="13"/>
      <c r="C33" s="15" t="s">
        <v>6</v>
      </c>
      <c r="D33" s="31">
        <v>10</v>
      </c>
      <c r="E33" s="10"/>
      <c r="F33" s="2"/>
      <c r="G33" s="2"/>
      <c r="H33" s="2"/>
      <c r="I33" s="2"/>
      <c r="J33" s="2"/>
      <c r="K33" s="12"/>
      <c r="L33" s="33"/>
      <c r="M33" s="1"/>
      <c r="N33" s="1"/>
    </row>
    <row r="34" spans="1:14" ht="15.75" thickBot="1" x14ac:dyDescent="0.3">
      <c r="A34" s="33"/>
      <c r="B34" s="13"/>
      <c r="C34" s="14" t="s">
        <v>7</v>
      </c>
      <c r="D34" s="18">
        <f>ROUNDUP(E34,0)</f>
        <v>17</v>
      </c>
      <c r="E34" s="10">
        <f>D33/0.61</f>
        <v>16.393442622950818</v>
      </c>
      <c r="F34" s="2"/>
      <c r="G34" s="2"/>
      <c r="H34" s="2"/>
      <c r="I34" s="2"/>
      <c r="J34" s="2"/>
      <c r="K34" s="12"/>
      <c r="L34" s="33"/>
      <c r="M34" s="1"/>
      <c r="N34" s="1"/>
    </row>
    <row r="35" spans="1:14" x14ac:dyDescent="0.25">
      <c r="A35" s="33"/>
      <c r="B35" s="13"/>
      <c r="C35" s="2"/>
      <c r="D35" s="2"/>
      <c r="E35" s="10"/>
      <c r="F35" s="34" t="s">
        <v>22</v>
      </c>
      <c r="G35" s="35"/>
      <c r="H35" s="2"/>
      <c r="I35" s="2"/>
      <c r="J35" s="2"/>
      <c r="K35" s="12"/>
      <c r="L35" s="33"/>
      <c r="M35" s="1"/>
      <c r="N35" s="1"/>
    </row>
    <row r="36" spans="1:14" ht="15.75" thickBot="1" x14ac:dyDescent="0.3">
      <c r="A36" s="33"/>
      <c r="B36" s="13"/>
      <c r="C36" s="2"/>
      <c r="D36" s="2"/>
      <c r="E36" s="10"/>
      <c r="F36" s="15" t="s">
        <v>1</v>
      </c>
      <c r="G36" s="31">
        <v>10</v>
      </c>
      <c r="H36" s="2"/>
      <c r="I36" s="2"/>
      <c r="J36" s="2"/>
      <c r="K36" s="12"/>
      <c r="L36" s="33"/>
      <c r="M36" s="1"/>
      <c r="N36" s="1"/>
    </row>
    <row r="37" spans="1:14" ht="15.75" thickBot="1" x14ac:dyDescent="0.3">
      <c r="A37" s="33"/>
      <c r="B37" s="13"/>
      <c r="C37" s="34" t="s">
        <v>13</v>
      </c>
      <c r="D37" s="35"/>
      <c r="E37" s="10"/>
      <c r="F37" s="14" t="s">
        <v>20</v>
      </c>
      <c r="G37" s="18">
        <f>ROUNDUP(H37,0)</f>
        <v>1</v>
      </c>
      <c r="H37" s="10">
        <f>G36/20</f>
        <v>0.5</v>
      </c>
      <c r="I37" s="2"/>
      <c r="J37" s="2"/>
      <c r="K37" s="12"/>
      <c r="L37" s="33"/>
      <c r="M37" s="1"/>
      <c r="N37" s="1"/>
    </row>
    <row r="38" spans="1:14" x14ac:dyDescent="0.25">
      <c r="A38" s="33"/>
      <c r="B38" s="13"/>
      <c r="C38" s="15" t="s">
        <v>6</v>
      </c>
      <c r="D38" s="31">
        <v>10</v>
      </c>
      <c r="E38" s="2"/>
      <c r="F38" s="2"/>
      <c r="G38" s="2"/>
      <c r="H38" s="2"/>
      <c r="I38" s="2"/>
      <c r="J38" s="2"/>
      <c r="K38" s="12"/>
      <c r="L38" s="33"/>
      <c r="M38" s="1"/>
      <c r="N38" s="1"/>
    </row>
    <row r="39" spans="1:14" ht="15.75" thickBot="1" x14ac:dyDescent="0.3">
      <c r="A39" s="33"/>
      <c r="B39" s="13"/>
      <c r="C39" s="14" t="s">
        <v>7</v>
      </c>
      <c r="D39" s="18">
        <f>ROUNDUP(E39,0)</f>
        <v>17</v>
      </c>
      <c r="E39" s="10">
        <f>D38/0.61</f>
        <v>16.393442622950818</v>
      </c>
      <c r="F39" s="2"/>
      <c r="G39" s="2"/>
      <c r="H39" s="2"/>
      <c r="I39" s="2"/>
      <c r="J39" s="2"/>
      <c r="K39" s="12"/>
      <c r="L39" s="33"/>
      <c r="M39" s="1"/>
      <c r="N39" s="1"/>
    </row>
    <row r="40" spans="1:14" x14ac:dyDescent="0.25">
      <c r="A40" s="33"/>
      <c r="B40" s="13"/>
      <c r="C40" s="2"/>
      <c r="D40" s="2"/>
      <c r="E40" s="2"/>
      <c r="F40" s="34" t="s">
        <v>24</v>
      </c>
      <c r="G40" s="35"/>
      <c r="H40" s="2"/>
      <c r="I40" s="2"/>
      <c r="J40" s="2"/>
      <c r="K40" s="12"/>
      <c r="L40" s="33"/>
      <c r="M40" s="1"/>
      <c r="N40" s="1"/>
    </row>
    <row r="41" spans="1:14" x14ac:dyDescent="0.25">
      <c r="A41" s="33"/>
      <c r="B41" s="13"/>
      <c r="C41" s="2"/>
      <c r="D41" s="2"/>
      <c r="E41" s="2"/>
      <c r="F41" s="15" t="s">
        <v>1</v>
      </c>
      <c r="G41" s="31">
        <v>10</v>
      </c>
      <c r="H41" s="2"/>
      <c r="I41" s="2"/>
      <c r="J41" s="2"/>
      <c r="K41" s="12"/>
      <c r="L41" s="33"/>
      <c r="M41" s="1"/>
      <c r="N41" s="1"/>
    </row>
    <row r="42" spans="1:14" ht="15.75" thickBot="1" x14ac:dyDescent="0.3">
      <c r="A42" s="33"/>
      <c r="B42" s="13"/>
      <c r="C42" s="2"/>
      <c r="D42" s="2"/>
      <c r="E42" s="2"/>
      <c r="F42" s="14" t="s">
        <v>20</v>
      </c>
      <c r="G42" s="18">
        <f>ROUNDUP(H42,0)</f>
        <v>2</v>
      </c>
      <c r="H42" s="10">
        <f>G41/5</f>
        <v>2</v>
      </c>
      <c r="I42" s="2"/>
      <c r="J42" s="2"/>
      <c r="K42" s="12"/>
      <c r="L42" s="33"/>
      <c r="M42" s="1"/>
      <c r="N42" s="1"/>
    </row>
    <row r="43" spans="1:14" x14ac:dyDescent="0.25">
      <c r="A43" s="33"/>
      <c r="B43" s="13"/>
      <c r="C43" s="2"/>
      <c r="D43" s="2"/>
      <c r="E43" s="2"/>
      <c r="F43" s="2"/>
      <c r="G43" s="2"/>
      <c r="H43" s="2"/>
      <c r="I43" s="2"/>
      <c r="J43" s="2"/>
      <c r="K43" s="12"/>
      <c r="L43" s="33"/>
      <c r="M43" s="1"/>
      <c r="N43" s="1"/>
    </row>
    <row r="44" spans="1:14" ht="15.75" thickBot="1" x14ac:dyDescent="0.3">
      <c r="A44" s="33"/>
      <c r="B44" s="27"/>
      <c r="C44" s="28"/>
      <c r="D44" s="28"/>
      <c r="E44" s="29"/>
      <c r="F44" s="28"/>
      <c r="G44" s="28"/>
      <c r="H44" s="28"/>
      <c r="I44" s="28"/>
      <c r="J44" s="28"/>
      <c r="K44" s="30"/>
      <c r="L44" s="33"/>
      <c r="M44" s="1"/>
      <c r="N44" s="1"/>
    </row>
    <row r="45" spans="1:14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</sheetData>
  <sheetProtection sheet="1" objects="1" scenarios="1"/>
  <mergeCells count="27">
    <mergeCell ref="C3:G3"/>
    <mergeCell ref="F35:G35"/>
    <mergeCell ref="F40:G40"/>
    <mergeCell ref="C37:D37"/>
    <mergeCell ref="B1:K1"/>
    <mergeCell ref="C5:D5"/>
    <mergeCell ref="I4:J4"/>
    <mergeCell ref="I5:J7"/>
    <mergeCell ref="F20:G20"/>
    <mergeCell ref="F10:G10"/>
    <mergeCell ref="F15:G15"/>
    <mergeCell ref="C10:D10"/>
    <mergeCell ref="C15:D15"/>
    <mergeCell ref="C20:D20"/>
    <mergeCell ref="C27:D27"/>
    <mergeCell ref="C32:D32"/>
    <mergeCell ref="F5:G5"/>
    <mergeCell ref="O4:P4"/>
    <mergeCell ref="O6:P6"/>
    <mergeCell ref="O11:P11"/>
    <mergeCell ref="O16:P16"/>
    <mergeCell ref="F30:G30"/>
    <mergeCell ref="C25:D25"/>
    <mergeCell ref="I8:J10"/>
    <mergeCell ref="I11:J13"/>
    <mergeCell ref="F23:G23"/>
    <mergeCell ref="F25:G2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Asus2</dc:creator>
  <cp:lastModifiedBy>COMPTOIR</cp:lastModifiedBy>
  <dcterms:created xsi:type="dcterms:W3CDTF">2022-09-30T10:33:08Z</dcterms:created>
  <dcterms:modified xsi:type="dcterms:W3CDTF">2023-08-08T07:19:14Z</dcterms:modified>
</cp:coreProperties>
</file>